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Cover" sheetId="1" r:id="rId1"/>
    <sheet name="Barrel" sheetId="2" r:id="rId2"/>
    <sheet name="EC Standard" sheetId="3" r:id="rId3"/>
    <sheet name="EC Special" sheetId="4" r:id="rId4"/>
    <sheet name="EC HEC" sheetId="5" r:id="rId5"/>
    <sheet name="EC FCAL" sheetId="6" r:id="rId6"/>
    <sheet name="EC Summary" sheetId="7" r:id="rId7"/>
  </sheets>
  <definedNames/>
  <calcPr fullCalcOnLoad="1"/>
</workbook>
</file>

<file path=xl/sharedStrings.xml><?xml version="1.0" encoding="utf-8"?>
<sst xmlns="http://schemas.openxmlformats.org/spreadsheetml/2006/main" count="433" uniqueCount="68">
  <si>
    <t>SUMMARY OF PIGTAILS FOR ENDCAP SIGNAL FEEDTHROUGHS</t>
  </si>
  <si>
    <t>main feedthrough pigtails</t>
  </si>
  <si>
    <t>spare feedthrough pigtails</t>
  </si>
  <si>
    <t>real spare pigtails</t>
  </si>
  <si>
    <t>total</t>
  </si>
  <si>
    <t>pigtail type</t>
  </si>
  <si>
    <t>T47</t>
  </si>
  <si>
    <t>T48</t>
  </si>
  <si>
    <t>T49</t>
  </si>
  <si>
    <t>T50</t>
  </si>
  <si>
    <t>T51</t>
  </si>
  <si>
    <t>T52</t>
  </si>
  <si>
    <t>Number of feedthrough units per endcap</t>
  </si>
  <si>
    <t>Standard EM Feedthrough</t>
  </si>
  <si>
    <t>connector</t>
  </si>
  <si>
    <t>15A</t>
  </si>
  <si>
    <t>15B</t>
  </si>
  <si>
    <t>14A</t>
  </si>
  <si>
    <t>13A</t>
  </si>
  <si>
    <t>12A</t>
  </si>
  <si>
    <t>11A</t>
  </si>
  <si>
    <t>10A</t>
  </si>
  <si>
    <t>9A</t>
  </si>
  <si>
    <t>8A</t>
  </si>
  <si>
    <t>7A</t>
  </si>
  <si>
    <t>6A</t>
  </si>
  <si>
    <t>5A</t>
  </si>
  <si>
    <t>4A</t>
  </si>
  <si>
    <t>3A</t>
  </si>
  <si>
    <t>2A</t>
  </si>
  <si>
    <t>1A</t>
  </si>
  <si>
    <t>14B</t>
  </si>
  <si>
    <t>13B</t>
  </si>
  <si>
    <t>12B</t>
  </si>
  <si>
    <t>11B</t>
  </si>
  <si>
    <t>10B</t>
  </si>
  <si>
    <t>9B</t>
  </si>
  <si>
    <t>8B</t>
  </si>
  <si>
    <t>7B</t>
  </si>
  <si>
    <t>6B</t>
  </si>
  <si>
    <t>5B</t>
  </si>
  <si>
    <t>4B</t>
  </si>
  <si>
    <t>3B</t>
  </si>
  <si>
    <t>2B</t>
  </si>
  <si>
    <t>1B</t>
  </si>
  <si>
    <t>per feedthrough</t>
  </si>
  <si>
    <t>per endcap</t>
  </si>
  <si>
    <t>both endcaps</t>
  </si>
  <si>
    <t>Special EM Feedthrough</t>
  </si>
  <si>
    <t>HEC Feedthrough</t>
  </si>
  <si>
    <t>LV</t>
  </si>
  <si>
    <t>Total</t>
  </si>
  <si>
    <t>FCAL Feedthrough</t>
  </si>
  <si>
    <t>Number of spare feedthroughs</t>
  </si>
  <si>
    <t>spare feedthroughs</t>
  </si>
  <si>
    <t>Endcap Signal Feedthrough Project</t>
  </si>
  <si>
    <t>Barrel Feedthrough</t>
  </si>
  <si>
    <t>Number of feedthrough units</t>
  </si>
  <si>
    <t>T20</t>
  </si>
  <si>
    <t>T21</t>
  </si>
  <si>
    <t>T19</t>
  </si>
  <si>
    <t>all barrel</t>
  </si>
  <si>
    <t>Summary of Pigtail Requirements</t>
  </si>
  <si>
    <t>For the Barrel and Endcap Signal Feedthrough Projects</t>
  </si>
  <si>
    <t>Details can be found in the note ATL-AL-EP-0001</t>
  </si>
  <si>
    <t>M. Lefebvre, Victoria</t>
  </si>
  <si>
    <t>PIGTAILS COVERED BY ORSAY/CANADA MOU</t>
  </si>
  <si>
    <t>Updated December 11th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</si>
</sst>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 topLeftCell="A1">
      <selection activeCell="A5" sqref="A5:I5"/>
    </sheetView>
  </sheetViews>
  <sheetFormatPr defaultColWidth="9.140625" defaultRowHeight="12.75"/>
  <sheetData>
    <row r="2" spans="1:9" s="27" customFormat="1" ht="54.75" customHeight="1">
      <c r="A2" s="30" t="s">
        <v>62</v>
      </c>
      <c r="B2" s="30"/>
      <c r="C2" s="30"/>
      <c r="D2" s="30"/>
      <c r="E2" s="30"/>
      <c r="F2" s="30"/>
      <c r="G2" s="30"/>
      <c r="H2" s="30"/>
      <c r="I2" s="30"/>
    </row>
    <row r="3" spans="1:9" s="28" customFormat="1" ht="54.75" customHeight="1">
      <c r="A3" s="30" t="s">
        <v>63</v>
      </c>
      <c r="B3" s="30"/>
      <c r="C3" s="30"/>
      <c r="D3" s="30"/>
      <c r="E3" s="30"/>
      <c r="F3" s="30"/>
      <c r="G3" s="30"/>
      <c r="H3" s="30"/>
      <c r="I3" s="30"/>
    </row>
    <row r="4" spans="1:9" s="26" customFormat="1" ht="56.25" customHeight="1">
      <c r="A4" s="29" t="s">
        <v>67</v>
      </c>
      <c r="B4" s="29"/>
      <c r="C4" s="29"/>
      <c r="D4" s="29"/>
      <c r="E4" s="29"/>
      <c r="F4" s="29"/>
      <c r="G4" s="29"/>
      <c r="H4" s="29"/>
      <c r="I4" s="29"/>
    </row>
    <row r="5" spans="1:9" s="26" customFormat="1" ht="27" customHeight="1">
      <c r="A5" s="29" t="s">
        <v>65</v>
      </c>
      <c r="B5" s="29"/>
      <c r="C5" s="29"/>
      <c r="D5" s="29"/>
      <c r="E5" s="29"/>
      <c r="F5" s="29"/>
      <c r="G5" s="29"/>
      <c r="H5" s="29"/>
      <c r="I5" s="29"/>
    </row>
    <row r="6" ht="300" customHeight="1"/>
    <row r="7" spans="1:9" s="26" customFormat="1" ht="18" customHeight="1">
      <c r="A7" s="29" t="s">
        <v>64</v>
      </c>
      <c r="B7" s="29"/>
      <c r="C7" s="29"/>
      <c r="D7" s="29"/>
      <c r="E7" s="29"/>
      <c r="F7" s="29"/>
      <c r="G7" s="29"/>
      <c r="H7" s="29"/>
      <c r="I7" s="29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mergeCells count="5">
    <mergeCell ref="A7:I7"/>
    <mergeCell ref="A2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E1"/>
    </sheetView>
  </sheetViews>
  <sheetFormatPr defaultColWidth="9.140625" defaultRowHeight="12.75"/>
  <cols>
    <col min="1" max="5" width="11.7109375" style="0" customWidth="1"/>
  </cols>
  <sheetData>
    <row r="1" spans="1:5" ht="30" customHeight="1" thickBot="1">
      <c r="A1" s="31" t="s">
        <v>56</v>
      </c>
      <c r="B1" s="31"/>
      <c r="C1" s="31"/>
      <c r="D1" s="31"/>
      <c r="E1" s="31"/>
    </row>
    <row r="2" spans="1:5" ht="19.5" customHeight="1">
      <c r="A2" s="22" t="s">
        <v>57</v>
      </c>
      <c r="B2" s="4"/>
      <c r="C2" s="4"/>
      <c r="D2" s="4"/>
      <c r="E2" s="25">
        <v>64</v>
      </c>
    </row>
    <row r="3" spans="1:5" ht="18" customHeight="1" thickBot="1">
      <c r="A3" s="23" t="s">
        <v>53</v>
      </c>
      <c r="B3" s="24"/>
      <c r="C3" s="24"/>
      <c r="D3" s="24"/>
      <c r="E3" s="9">
        <v>6</v>
      </c>
    </row>
    <row r="4" ht="18" customHeight="1" thickBot="1"/>
    <row r="5" spans="1:5" s="2" customFormat="1" ht="18" customHeight="1" thickBot="1">
      <c r="A5" s="15" t="s">
        <v>14</v>
      </c>
      <c r="B5" s="18" t="s">
        <v>5</v>
      </c>
      <c r="C5" s="1"/>
      <c r="D5" s="15" t="s">
        <v>14</v>
      </c>
      <c r="E5" s="18" t="s">
        <v>5</v>
      </c>
    </row>
    <row r="6" spans="1:5" s="3" customFormat="1" ht="18" customHeight="1">
      <c r="A6" s="5" t="s">
        <v>15</v>
      </c>
      <c r="B6" s="7" t="s">
        <v>58</v>
      </c>
      <c r="D6" s="5" t="s">
        <v>16</v>
      </c>
      <c r="E6" s="7" t="s">
        <v>58</v>
      </c>
    </row>
    <row r="7" spans="1:5" ht="18" customHeight="1">
      <c r="A7" s="5" t="s">
        <v>17</v>
      </c>
      <c r="B7" s="7" t="s">
        <v>59</v>
      </c>
      <c r="D7" s="5" t="s">
        <v>31</v>
      </c>
      <c r="E7" s="7" t="s">
        <v>58</v>
      </c>
    </row>
    <row r="8" spans="1:5" ht="18" customHeight="1">
      <c r="A8" s="5" t="s">
        <v>18</v>
      </c>
      <c r="B8" s="7" t="s">
        <v>59</v>
      </c>
      <c r="D8" s="5" t="s">
        <v>32</v>
      </c>
      <c r="E8" s="7" t="s">
        <v>59</v>
      </c>
    </row>
    <row r="9" spans="1:5" ht="18" customHeight="1">
      <c r="A9" s="5" t="s">
        <v>19</v>
      </c>
      <c r="B9" s="7" t="s">
        <v>59</v>
      </c>
      <c r="D9" s="5" t="s">
        <v>33</v>
      </c>
      <c r="E9" s="7" t="s">
        <v>59</v>
      </c>
    </row>
    <row r="10" spans="1:5" ht="18" customHeight="1">
      <c r="A10" s="5" t="s">
        <v>20</v>
      </c>
      <c r="B10" s="7" t="s">
        <v>59</v>
      </c>
      <c r="D10" s="5" t="s">
        <v>34</v>
      </c>
      <c r="E10" s="7" t="s">
        <v>59</v>
      </c>
    </row>
    <row r="11" spans="1:5" ht="18" customHeight="1">
      <c r="A11" s="5" t="s">
        <v>21</v>
      </c>
      <c r="B11" s="7" t="s">
        <v>59</v>
      </c>
      <c r="D11" s="5" t="s">
        <v>35</v>
      </c>
      <c r="E11" s="7" t="s">
        <v>59</v>
      </c>
    </row>
    <row r="12" spans="1:5" ht="18" customHeight="1">
      <c r="A12" s="5" t="s">
        <v>22</v>
      </c>
      <c r="B12" s="7" t="s">
        <v>59</v>
      </c>
      <c r="D12" s="5" t="s">
        <v>36</v>
      </c>
      <c r="E12" s="7" t="s">
        <v>59</v>
      </c>
    </row>
    <row r="13" spans="1:5" ht="18" customHeight="1">
      <c r="A13" s="5" t="s">
        <v>23</v>
      </c>
      <c r="B13" s="7" t="s">
        <v>58</v>
      </c>
      <c r="D13" s="5" t="s">
        <v>37</v>
      </c>
      <c r="E13" s="7" t="s">
        <v>58</v>
      </c>
    </row>
    <row r="14" spans="1:5" ht="18" customHeight="1">
      <c r="A14" s="5" t="s">
        <v>24</v>
      </c>
      <c r="B14" s="7" t="s">
        <v>58</v>
      </c>
      <c r="D14" s="5" t="s">
        <v>38</v>
      </c>
      <c r="E14" s="7" t="s">
        <v>58</v>
      </c>
    </row>
    <row r="15" spans="1:5" ht="18" customHeight="1">
      <c r="A15" s="5" t="s">
        <v>25</v>
      </c>
      <c r="B15" s="7" t="s">
        <v>58</v>
      </c>
      <c r="D15" s="5" t="s">
        <v>39</v>
      </c>
      <c r="E15" s="7" t="s">
        <v>58</v>
      </c>
    </row>
    <row r="16" spans="1:5" ht="18" customHeight="1">
      <c r="A16" s="5" t="s">
        <v>26</v>
      </c>
      <c r="B16" s="7" t="s">
        <v>58</v>
      </c>
      <c r="D16" s="5" t="s">
        <v>40</v>
      </c>
      <c r="E16" s="7" t="s">
        <v>58</v>
      </c>
    </row>
    <row r="17" spans="1:5" ht="18" customHeight="1">
      <c r="A17" s="5" t="s">
        <v>27</v>
      </c>
      <c r="B17" s="7" t="s">
        <v>60</v>
      </c>
      <c r="D17" s="5" t="s">
        <v>41</v>
      </c>
      <c r="E17" s="7" t="s">
        <v>60</v>
      </c>
    </row>
    <row r="18" spans="1:5" ht="18" customHeight="1">
      <c r="A18" s="5" t="s">
        <v>28</v>
      </c>
      <c r="B18" s="7" t="s">
        <v>60</v>
      </c>
      <c r="D18" s="5" t="s">
        <v>42</v>
      </c>
      <c r="E18" s="7" t="s">
        <v>60</v>
      </c>
    </row>
    <row r="19" spans="1:5" ht="18" customHeight="1">
      <c r="A19" s="5" t="s">
        <v>29</v>
      </c>
      <c r="B19" s="7" t="s">
        <v>60</v>
      </c>
      <c r="D19" s="5" t="s">
        <v>43</v>
      </c>
      <c r="E19" s="7" t="s">
        <v>60</v>
      </c>
    </row>
    <row r="20" spans="1:5" ht="18" customHeight="1" thickBot="1">
      <c r="A20" s="8" t="s">
        <v>30</v>
      </c>
      <c r="B20" s="9" t="s">
        <v>60</v>
      </c>
      <c r="D20" s="8" t="s">
        <v>44</v>
      </c>
      <c r="E20" s="9" t="s">
        <v>60</v>
      </c>
    </row>
    <row r="21" ht="18" customHeight="1" thickBot="1"/>
    <row r="22" spans="1:5" ht="34.5" customHeight="1" thickBot="1">
      <c r="A22" s="19" t="s">
        <v>5</v>
      </c>
      <c r="B22" s="20" t="s">
        <v>45</v>
      </c>
      <c r="C22" s="20" t="s">
        <v>61</v>
      </c>
      <c r="D22" s="21" t="s">
        <v>54</v>
      </c>
      <c r="E22" s="21" t="s">
        <v>51</v>
      </c>
    </row>
    <row r="23" spans="1:5" ht="18" customHeight="1">
      <c r="A23" s="5" t="s">
        <v>60</v>
      </c>
      <c r="B23" s="6">
        <f>COUNTIF(B6:B20:E6:E20,A23)</f>
        <v>8</v>
      </c>
      <c r="C23" s="6">
        <f>B23*$E$2</f>
        <v>512</v>
      </c>
      <c r="D23" s="7">
        <f>$E$3*B23</f>
        <v>48</v>
      </c>
      <c r="E23" s="7">
        <f>C23+D23</f>
        <v>560</v>
      </c>
    </row>
    <row r="24" spans="1:5" ht="18" customHeight="1">
      <c r="A24" s="5" t="s">
        <v>58</v>
      </c>
      <c r="B24" s="6">
        <f>COUNTIF(B6:B20:E6:E20,A24)</f>
        <v>11</v>
      </c>
      <c r="C24" s="6">
        <f>B24*$E$2</f>
        <v>704</v>
      </c>
      <c r="D24" s="7">
        <f>$E$3*B24</f>
        <v>66</v>
      </c>
      <c r="E24" s="7">
        <f>C24+D24</f>
        <v>770</v>
      </c>
    </row>
    <row r="25" spans="1:5" ht="18" customHeight="1" thickBot="1">
      <c r="A25" s="5" t="s">
        <v>59</v>
      </c>
      <c r="B25" s="6">
        <f>COUNTIF(B6:B20:E6:E20,A25)</f>
        <v>11</v>
      </c>
      <c r="C25" s="6">
        <f>B25*$E$2</f>
        <v>704</v>
      </c>
      <c r="D25" s="7">
        <f>$E$3*B25</f>
        <v>66</v>
      </c>
      <c r="E25" s="7">
        <f>C25+D25</f>
        <v>770</v>
      </c>
    </row>
    <row r="26" spans="1:5" ht="18" customHeight="1" thickBot="1">
      <c r="A26" s="10" t="s">
        <v>51</v>
      </c>
      <c r="B26" s="11">
        <f>SUM(B23:B25)</f>
        <v>30</v>
      </c>
      <c r="C26" s="11">
        <f>SUM(C23:C25)</f>
        <v>1920</v>
      </c>
      <c r="D26" s="12">
        <f>SUM(D23:D25)</f>
        <v>180</v>
      </c>
      <c r="E26" s="12">
        <f>SUM(E23:E25)</f>
        <v>2100</v>
      </c>
    </row>
    <row r="27" ht="18" customHeight="1"/>
    <row r="28" ht="18" customHeight="1"/>
    <row r="29" ht="18" customHeight="1"/>
    <row r="30" ht="18" customHeight="1"/>
    <row r="31" ht="18" customHeight="1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5" width="11.7109375" style="0" customWidth="1"/>
  </cols>
  <sheetData>
    <row r="1" spans="1:5" s="26" customFormat="1" ht="19.5" customHeight="1">
      <c r="A1" s="32" t="s">
        <v>55</v>
      </c>
      <c r="B1" s="32"/>
      <c r="C1" s="32"/>
      <c r="D1" s="32"/>
      <c r="E1" s="32"/>
    </row>
    <row r="2" spans="1:5" ht="30" customHeight="1" thickBot="1">
      <c r="A2" s="31" t="s">
        <v>13</v>
      </c>
      <c r="B2" s="31"/>
      <c r="C2" s="31"/>
      <c r="D2" s="31"/>
      <c r="E2" s="31"/>
    </row>
    <row r="3" spans="1:5" ht="18" customHeight="1">
      <c r="A3" s="22" t="s">
        <v>12</v>
      </c>
      <c r="B3" s="4"/>
      <c r="C3" s="4"/>
      <c r="D3" s="4"/>
      <c r="E3" s="25">
        <v>16</v>
      </c>
    </row>
    <row r="4" spans="1:5" ht="18" customHeight="1" thickBot="1">
      <c r="A4" s="23" t="s">
        <v>53</v>
      </c>
      <c r="B4" s="24"/>
      <c r="C4" s="24"/>
      <c r="D4" s="24"/>
      <c r="E4" s="9">
        <v>3</v>
      </c>
    </row>
    <row r="5" ht="18" customHeight="1" thickBot="1"/>
    <row r="6" spans="1:5" s="2" customFormat="1" ht="18" customHeight="1" thickBot="1">
      <c r="A6" s="15" t="s">
        <v>14</v>
      </c>
      <c r="B6" s="18" t="s">
        <v>5</v>
      </c>
      <c r="C6" s="1"/>
      <c r="D6" s="15" t="s">
        <v>14</v>
      </c>
      <c r="E6" s="18" t="s">
        <v>5</v>
      </c>
    </row>
    <row r="7" spans="1:5" s="3" customFormat="1" ht="18" customHeight="1">
      <c r="A7" s="5" t="s">
        <v>15</v>
      </c>
      <c r="B7" s="7" t="s">
        <v>6</v>
      </c>
      <c r="D7" s="5" t="s">
        <v>16</v>
      </c>
      <c r="E7" s="7" t="s">
        <v>6</v>
      </c>
    </row>
    <row r="8" spans="1:5" ht="18" customHeight="1">
      <c r="A8" s="5" t="s">
        <v>17</v>
      </c>
      <c r="B8" s="7" t="s">
        <v>6</v>
      </c>
      <c r="D8" s="5" t="s">
        <v>31</v>
      </c>
      <c r="E8" s="7" t="s">
        <v>6</v>
      </c>
    </row>
    <row r="9" spans="1:5" ht="18" customHeight="1">
      <c r="A9" s="5" t="s">
        <v>18</v>
      </c>
      <c r="B9" s="7" t="s">
        <v>7</v>
      </c>
      <c r="D9" s="5" t="s">
        <v>32</v>
      </c>
      <c r="E9" s="7" t="s">
        <v>7</v>
      </c>
    </row>
    <row r="10" spans="1:5" ht="18" customHeight="1">
      <c r="A10" s="5" t="s">
        <v>19</v>
      </c>
      <c r="B10" s="7" t="s">
        <v>7</v>
      </c>
      <c r="D10" s="5" t="s">
        <v>33</v>
      </c>
      <c r="E10" s="7" t="s">
        <v>7</v>
      </c>
    </row>
    <row r="11" spans="1:5" ht="18" customHeight="1">
      <c r="A11" s="5" t="s">
        <v>20</v>
      </c>
      <c r="B11" s="7" t="s">
        <v>7</v>
      </c>
      <c r="D11" s="5" t="s">
        <v>34</v>
      </c>
      <c r="E11" s="7" t="s">
        <v>7</v>
      </c>
    </row>
    <row r="12" spans="1:5" ht="18" customHeight="1">
      <c r="A12" s="5" t="s">
        <v>21</v>
      </c>
      <c r="B12" s="7" t="s">
        <v>7</v>
      </c>
      <c r="D12" s="5" t="s">
        <v>35</v>
      </c>
      <c r="E12" s="7" t="s">
        <v>7</v>
      </c>
    </row>
    <row r="13" spans="1:5" ht="18" customHeight="1">
      <c r="A13" s="5" t="s">
        <v>22</v>
      </c>
      <c r="B13" s="7" t="s">
        <v>7</v>
      </c>
      <c r="D13" s="5" t="s">
        <v>36</v>
      </c>
      <c r="E13" s="7" t="s">
        <v>7</v>
      </c>
    </row>
    <row r="14" spans="1:5" ht="18" customHeight="1">
      <c r="A14" s="5" t="s">
        <v>23</v>
      </c>
      <c r="B14" s="7" t="s">
        <v>7</v>
      </c>
      <c r="D14" s="5" t="s">
        <v>37</v>
      </c>
      <c r="E14" s="7" t="s">
        <v>7</v>
      </c>
    </row>
    <row r="15" spans="1:5" ht="18" customHeight="1">
      <c r="A15" s="5" t="s">
        <v>24</v>
      </c>
      <c r="B15" s="7" t="s">
        <v>6</v>
      </c>
      <c r="D15" s="5" t="s">
        <v>38</v>
      </c>
      <c r="E15" s="7" t="s">
        <v>6</v>
      </c>
    </row>
    <row r="16" spans="1:5" ht="18" customHeight="1">
      <c r="A16" s="5" t="s">
        <v>25</v>
      </c>
      <c r="B16" s="7" t="s">
        <v>6</v>
      </c>
      <c r="D16" s="5" t="s">
        <v>39</v>
      </c>
      <c r="E16" s="7" t="s">
        <v>6</v>
      </c>
    </row>
    <row r="17" spans="1:5" ht="18" customHeight="1">
      <c r="A17" s="5" t="s">
        <v>26</v>
      </c>
      <c r="B17" s="7" t="s">
        <v>6</v>
      </c>
      <c r="D17" s="5" t="s">
        <v>40</v>
      </c>
      <c r="E17" s="7" t="s">
        <v>6</v>
      </c>
    </row>
    <row r="18" spans="1:5" ht="18" customHeight="1">
      <c r="A18" s="5" t="s">
        <v>27</v>
      </c>
      <c r="B18" s="7" t="s">
        <v>6</v>
      </c>
      <c r="D18" s="5" t="s">
        <v>41</v>
      </c>
      <c r="E18" s="7" t="s">
        <v>6</v>
      </c>
    </row>
    <row r="19" spans="1:5" ht="18" customHeight="1">
      <c r="A19" s="5" t="s">
        <v>28</v>
      </c>
      <c r="B19" s="7" t="s">
        <v>6</v>
      </c>
      <c r="D19" s="5" t="s">
        <v>42</v>
      </c>
      <c r="E19" s="7" t="s">
        <v>6</v>
      </c>
    </row>
    <row r="20" spans="1:5" ht="18" customHeight="1">
      <c r="A20" s="5" t="s">
        <v>29</v>
      </c>
      <c r="B20" s="7" t="s">
        <v>6</v>
      </c>
      <c r="D20" s="5" t="s">
        <v>43</v>
      </c>
      <c r="E20" s="7" t="s">
        <v>6</v>
      </c>
    </row>
    <row r="21" spans="1:5" ht="18" customHeight="1" thickBot="1">
      <c r="A21" s="8" t="s">
        <v>30</v>
      </c>
      <c r="B21" s="9" t="s">
        <v>6</v>
      </c>
      <c r="D21" s="8" t="s">
        <v>44</v>
      </c>
      <c r="E21" s="9" t="s">
        <v>6</v>
      </c>
    </row>
    <row r="22" ht="18" customHeight="1" thickBot="1"/>
    <row r="23" spans="1:5" ht="34.5" customHeight="1" thickBot="1">
      <c r="A23" s="19" t="s">
        <v>5</v>
      </c>
      <c r="B23" s="20" t="s">
        <v>45</v>
      </c>
      <c r="C23" s="20" t="s">
        <v>46</v>
      </c>
      <c r="D23" s="20" t="s">
        <v>47</v>
      </c>
      <c r="E23" s="21" t="s">
        <v>54</v>
      </c>
    </row>
    <row r="24" spans="1:5" ht="18" customHeight="1">
      <c r="A24" s="5" t="s">
        <v>6</v>
      </c>
      <c r="B24" s="6">
        <f>COUNTIF(B7:B21:E7:E21,"T47")</f>
        <v>18</v>
      </c>
      <c r="C24" s="6">
        <f aca="true" t="shared" si="0" ref="C24:C30">B24*$E$3</f>
        <v>288</v>
      </c>
      <c r="D24" s="6">
        <f aca="true" t="shared" si="1" ref="D24:D30">C24*2</f>
        <v>576</v>
      </c>
      <c r="E24" s="7">
        <f>$E$4*B24</f>
        <v>54</v>
      </c>
    </row>
    <row r="25" spans="1:5" ht="18" customHeight="1">
      <c r="A25" s="5" t="s">
        <v>7</v>
      </c>
      <c r="B25" s="6">
        <f>COUNTIF(B7:B21:E7:E21,"T48")</f>
        <v>12</v>
      </c>
      <c r="C25" s="6">
        <f t="shared" si="0"/>
        <v>192</v>
      </c>
      <c r="D25" s="6">
        <f t="shared" si="1"/>
        <v>384</v>
      </c>
      <c r="E25" s="7">
        <f aca="true" t="shared" si="2" ref="E25:E30">$E$4*B25</f>
        <v>36</v>
      </c>
    </row>
    <row r="26" spans="1:5" ht="18" customHeight="1">
      <c r="A26" s="5" t="s">
        <v>8</v>
      </c>
      <c r="B26" s="6">
        <f>COUNTIF(B7:B21:E7:E21,"T49")</f>
        <v>0</v>
      </c>
      <c r="C26" s="6">
        <f t="shared" si="0"/>
        <v>0</v>
      </c>
      <c r="D26" s="6">
        <f t="shared" si="1"/>
        <v>0</v>
      </c>
      <c r="E26" s="7">
        <f t="shared" si="2"/>
        <v>0</v>
      </c>
    </row>
    <row r="27" spans="1:5" ht="18" customHeight="1">
      <c r="A27" s="5" t="s">
        <v>9</v>
      </c>
      <c r="B27" s="6">
        <f>COUNTIF(B7:B21:E7:E21,"T50")</f>
        <v>0</v>
      </c>
      <c r="C27" s="6">
        <f t="shared" si="0"/>
        <v>0</v>
      </c>
      <c r="D27" s="6">
        <f t="shared" si="1"/>
        <v>0</v>
      </c>
      <c r="E27" s="7">
        <f t="shared" si="2"/>
        <v>0</v>
      </c>
    </row>
    <row r="28" spans="1:5" ht="18" customHeight="1">
      <c r="A28" s="5" t="s">
        <v>10</v>
      </c>
      <c r="B28" s="6">
        <f>COUNTIF(B7:B21:E7:E21,"T51")</f>
        <v>0</v>
      </c>
      <c r="C28" s="6">
        <f t="shared" si="0"/>
        <v>0</v>
      </c>
      <c r="D28" s="6">
        <f t="shared" si="1"/>
        <v>0</v>
      </c>
      <c r="E28" s="7">
        <f t="shared" si="2"/>
        <v>0</v>
      </c>
    </row>
    <row r="29" spans="1:5" ht="18" customHeight="1">
      <c r="A29" s="5" t="s">
        <v>11</v>
      </c>
      <c r="B29" s="6">
        <f>COUNTIF(B7:B21:E7:E21,"T52")</f>
        <v>0</v>
      </c>
      <c r="C29" s="6">
        <f t="shared" si="0"/>
        <v>0</v>
      </c>
      <c r="D29" s="6">
        <f t="shared" si="1"/>
        <v>0</v>
      </c>
      <c r="E29" s="7">
        <f t="shared" si="2"/>
        <v>0</v>
      </c>
    </row>
    <row r="30" spans="1:5" ht="18" customHeight="1" thickBot="1">
      <c r="A30" s="5" t="s">
        <v>50</v>
      </c>
      <c r="B30" s="6">
        <f>COUNTIF(B7:B21:E7:E21,"LV")</f>
        <v>0</v>
      </c>
      <c r="C30" s="6">
        <f t="shared" si="0"/>
        <v>0</v>
      </c>
      <c r="D30" s="6">
        <f t="shared" si="1"/>
        <v>0</v>
      </c>
      <c r="E30" s="7">
        <f t="shared" si="2"/>
        <v>0</v>
      </c>
    </row>
    <row r="31" spans="1:5" ht="18" customHeight="1" thickBot="1">
      <c r="A31" s="10" t="s">
        <v>51</v>
      </c>
      <c r="B31" s="11">
        <f>SUM(B24:B30)</f>
        <v>30</v>
      </c>
      <c r="C31" s="11">
        <f>SUM(C24:C30)</f>
        <v>480</v>
      </c>
      <c r="D31" s="11">
        <f>SUM(D24:D30)</f>
        <v>960</v>
      </c>
      <c r="E31" s="12">
        <f>SUM(E24:E30)</f>
        <v>90</v>
      </c>
    </row>
    <row r="32" ht="19.5" customHeight="1"/>
    <row r="33" ht="19.5" customHeight="1"/>
    <row r="34" ht="19.5" customHeight="1"/>
    <row r="35" ht="19.5" customHeight="1"/>
  </sheetData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5" width="11.7109375" style="0" customWidth="1"/>
  </cols>
  <sheetData>
    <row r="1" spans="1:5" s="26" customFormat="1" ht="19.5" customHeight="1">
      <c r="A1" s="32" t="s">
        <v>55</v>
      </c>
      <c r="B1" s="32"/>
      <c r="C1" s="32"/>
      <c r="D1" s="32"/>
      <c r="E1" s="32"/>
    </row>
    <row r="2" spans="1:5" ht="30" customHeight="1" thickBot="1">
      <c r="A2" s="31" t="s">
        <v>48</v>
      </c>
      <c r="B2" s="31"/>
      <c r="C2" s="31"/>
      <c r="D2" s="31"/>
      <c r="E2" s="31"/>
    </row>
    <row r="3" spans="1:5" ht="18" customHeight="1">
      <c r="A3" s="22" t="s">
        <v>12</v>
      </c>
      <c r="B3" s="4"/>
      <c r="C3" s="4"/>
      <c r="D3" s="4"/>
      <c r="E3" s="25">
        <v>4</v>
      </c>
    </row>
    <row r="4" spans="1:5" ht="18" customHeight="1" thickBot="1">
      <c r="A4" s="23" t="s">
        <v>53</v>
      </c>
      <c r="B4" s="24"/>
      <c r="C4" s="24"/>
      <c r="D4" s="24"/>
      <c r="E4" s="9">
        <v>1</v>
      </c>
    </row>
    <row r="5" ht="18" customHeight="1" thickBot="1"/>
    <row r="6" spans="1:5" s="2" customFormat="1" ht="18" customHeight="1" thickBot="1">
      <c r="A6" s="15" t="s">
        <v>14</v>
      </c>
      <c r="B6" s="18" t="s">
        <v>5</v>
      </c>
      <c r="C6" s="1"/>
      <c r="D6" s="15" t="s">
        <v>14</v>
      </c>
      <c r="E6" s="18" t="s">
        <v>5</v>
      </c>
    </row>
    <row r="7" spans="1:5" s="3" customFormat="1" ht="18" customHeight="1">
      <c r="A7" s="5" t="s">
        <v>15</v>
      </c>
      <c r="B7" s="7" t="s">
        <v>7</v>
      </c>
      <c r="D7" s="5" t="s">
        <v>16</v>
      </c>
      <c r="E7" s="7" t="s">
        <v>7</v>
      </c>
    </row>
    <row r="8" spans="1:5" ht="18" customHeight="1">
      <c r="A8" s="5" t="s">
        <v>17</v>
      </c>
      <c r="B8" s="7" t="s">
        <v>7</v>
      </c>
      <c r="D8" s="5" t="s">
        <v>31</v>
      </c>
      <c r="E8" s="7" t="s">
        <v>7</v>
      </c>
    </row>
    <row r="9" spans="1:5" ht="18" customHeight="1">
      <c r="A9" s="5" t="s">
        <v>18</v>
      </c>
      <c r="B9" s="7" t="s">
        <v>7</v>
      </c>
      <c r="D9" s="5" t="s">
        <v>32</v>
      </c>
      <c r="E9" s="7" t="s">
        <v>7</v>
      </c>
    </row>
    <row r="10" spans="1:5" ht="18" customHeight="1">
      <c r="A10" s="5" t="s">
        <v>19</v>
      </c>
      <c r="B10" s="7" t="s">
        <v>6</v>
      </c>
      <c r="D10" s="5" t="s">
        <v>33</v>
      </c>
      <c r="E10" s="7" t="s">
        <v>6</v>
      </c>
    </row>
    <row r="11" spans="1:5" ht="18" customHeight="1">
      <c r="A11" s="5" t="s">
        <v>20</v>
      </c>
      <c r="B11" s="7" t="s">
        <v>7</v>
      </c>
      <c r="D11" s="5" t="s">
        <v>34</v>
      </c>
      <c r="E11" s="7" t="s">
        <v>7</v>
      </c>
    </row>
    <row r="12" spans="1:5" ht="18" customHeight="1">
      <c r="A12" s="5" t="s">
        <v>21</v>
      </c>
      <c r="B12" s="7" t="s">
        <v>7</v>
      </c>
      <c r="D12" s="5" t="s">
        <v>35</v>
      </c>
      <c r="E12" s="7" t="s">
        <v>7</v>
      </c>
    </row>
    <row r="13" spans="1:5" ht="18" customHeight="1">
      <c r="A13" s="5" t="s">
        <v>22</v>
      </c>
      <c r="B13" s="7" t="s">
        <v>7</v>
      </c>
      <c r="D13" s="5" t="s">
        <v>36</v>
      </c>
      <c r="E13" s="7" t="s">
        <v>7</v>
      </c>
    </row>
    <row r="14" spans="1:5" ht="18" customHeight="1">
      <c r="A14" s="5" t="s">
        <v>23</v>
      </c>
      <c r="B14" s="7" t="s">
        <v>6</v>
      </c>
      <c r="D14" s="5" t="s">
        <v>37</v>
      </c>
      <c r="E14" s="7" t="s">
        <v>6</v>
      </c>
    </row>
    <row r="15" spans="1:5" ht="18" customHeight="1">
      <c r="A15" s="5" t="s">
        <v>24</v>
      </c>
      <c r="B15" s="7" t="s">
        <v>6</v>
      </c>
      <c r="D15" s="5" t="s">
        <v>38</v>
      </c>
      <c r="E15" s="7" t="s">
        <v>6</v>
      </c>
    </row>
    <row r="16" spans="1:5" ht="18" customHeight="1">
      <c r="A16" s="5" t="s">
        <v>25</v>
      </c>
      <c r="B16" s="7" t="s">
        <v>6</v>
      </c>
      <c r="D16" s="5" t="s">
        <v>39</v>
      </c>
      <c r="E16" s="7" t="s">
        <v>6</v>
      </c>
    </row>
    <row r="17" spans="1:5" ht="18" customHeight="1">
      <c r="A17" s="5" t="s">
        <v>26</v>
      </c>
      <c r="B17" s="7" t="s">
        <v>6</v>
      </c>
      <c r="D17" s="5" t="s">
        <v>40</v>
      </c>
      <c r="E17" s="7" t="s">
        <v>6</v>
      </c>
    </row>
    <row r="18" spans="1:5" ht="18" customHeight="1">
      <c r="A18" s="5" t="s">
        <v>27</v>
      </c>
      <c r="B18" s="7" t="s">
        <v>7</v>
      </c>
      <c r="D18" s="5" t="s">
        <v>41</v>
      </c>
      <c r="E18" s="7" t="s">
        <v>7</v>
      </c>
    </row>
    <row r="19" spans="1:5" ht="18" customHeight="1">
      <c r="A19" s="5" t="s">
        <v>28</v>
      </c>
      <c r="B19" s="7" t="s">
        <v>7</v>
      </c>
      <c r="D19" s="5" t="s">
        <v>42</v>
      </c>
      <c r="E19" s="7" t="s">
        <v>7</v>
      </c>
    </row>
    <row r="20" spans="1:5" ht="18" customHeight="1">
      <c r="A20" s="5" t="s">
        <v>29</v>
      </c>
      <c r="B20" s="7" t="s">
        <v>7</v>
      </c>
      <c r="D20" s="5" t="s">
        <v>43</v>
      </c>
      <c r="E20" s="7" t="s">
        <v>7</v>
      </c>
    </row>
    <row r="21" spans="1:5" ht="18" customHeight="1" thickBot="1">
      <c r="A21" s="8" t="s">
        <v>30</v>
      </c>
      <c r="B21" s="9" t="s">
        <v>6</v>
      </c>
      <c r="D21" s="8" t="s">
        <v>44</v>
      </c>
      <c r="E21" s="9" t="s">
        <v>6</v>
      </c>
    </row>
    <row r="22" ht="18" customHeight="1" thickBot="1"/>
    <row r="23" spans="1:5" ht="34.5" customHeight="1" thickBot="1">
      <c r="A23" s="19" t="s">
        <v>5</v>
      </c>
      <c r="B23" s="20" t="s">
        <v>45</v>
      </c>
      <c r="C23" s="20" t="s">
        <v>46</v>
      </c>
      <c r="D23" s="20" t="s">
        <v>47</v>
      </c>
      <c r="E23" s="21" t="s">
        <v>54</v>
      </c>
    </row>
    <row r="24" spans="1:5" ht="18" customHeight="1">
      <c r="A24" s="5" t="s">
        <v>6</v>
      </c>
      <c r="B24" s="6">
        <f>COUNTIF(B7:B21:E7:E21,"T47")</f>
        <v>12</v>
      </c>
      <c r="C24" s="6">
        <f aca="true" t="shared" si="0" ref="C24:C30">B24*$E$3</f>
        <v>48</v>
      </c>
      <c r="D24" s="6">
        <f aca="true" t="shared" si="1" ref="D24:D30">C24*2</f>
        <v>96</v>
      </c>
      <c r="E24" s="7">
        <f>$E$4*B24</f>
        <v>12</v>
      </c>
    </row>
    <row r="25" spans="1:5" ht="18" customHeight="1">
      <c r="A25" s="5" t="s">
        <v>7</v>
      </c>
      <c r="B25" s="6">
        <f>COUNTIF(B7:B21:E7:E21,"T48")</f>
        <v>18</v>
      </c>
      <c r="C25" s="6">
        <f t="shared" si="0"/>
        <v>72</v>
      </c>
      <c r="D25" s="6">
        <f t="shared" si="1"/>
        <v>144</v>
      </c>
      <c r="E25" s="7">
        <f aca="true" t="shared" si="2" ref="E25:E30">$E$4*B25</f>
        <v>18</v>
      </c>
    </row>
    <row r="26" spans="1:5" ht="18" customHeight="1">
      <c r="A26" s="5" t="s">
        <v>8</v>
      </c>
      <c r="B26" s="6">
        <f>COUNTIF(B7:B21:E7:E21,"T49")</f>
        <v>0</v>
      </c>
      <c r="C26" s="6">
        <f t="shared" si="0"/>
        <v>0</v>
      </c>
      <c r="D26" s="6">
        <f t="shared" si="1"/>
        <v>0</v>
      </c>
      <c r="E26" s="7">
        <f t="shared" si="2"/>
        <v>0</v>
      </c>
    </row>
    <row r="27" spans="1:5" ht="18" customHeight="1">
      <c r="A27" s="5" t="s">
        <v>9</v>
      </c>
      <c r="B27" s="6">
        <f>COUNTIF(B7:B21:E7:E21,"T50")</f>
        <v>0</v>
      </c>
      <c r="C27" s="6">
        <f t="shared" si="0"/>
        <v>0</v>
      </c>
      <c r="D27" s="6">
        <f t="shared" si="1"/>
        <v>0</v>
      </c>
      <c r="E27" s="7">
        <f t="shared" si="2"/>
        <v>0</v>
      </c>
    </row>
    <row r="28" spans="1:5" ht="18" customHeight="1">
      <c r="A28" s="5" t="s">
        <v>10</v>
      </c>
      <c r="B28" s="6">
        <f>COUNTIF(B7:B21:E7:E21,"T51")</f>
        <v>0</v>
      </c>
      <c r="C28" s="6">
        <f t="shared" si="0"/>
        <v>0</v>
      </c>
      <c r="D28" s="6">
        <f t="shared" si="1"/>
        <v>0</v>
      </c>
      <c r="E28" s="7">
        <f t="shared" si="2"/>
        <v>0</v>
      </c>
    </row>
    <row r="29" spans="1:5" ht="18" customHeight="1">
      <c r="A29" s="5" t="s">
        <v>11</v>
      </c>
      <c r="B29" s="6">
        <f>COUNTIF(B7:B21:E7:E21,"T52")</f>
        <v>0</v>
      </c>
      <c r="C29" s="6">
        <f t="shared" si="0"/>
        <v>0</v>
      </c>
      <c r="D29" s="6">
        <f t="shared" si="1"/>
        <v>0</v>
      </c>
      <c r="E29" s="7">
        <f t="shared" si="2"/>
        <v>0</v>
      </c>
    </row>
    <row r="30" spans="1:5" ht="18" customHeight="1" thickBot="1">
      <c r="A30" s="5" t="s">
        <v>50</v>
      </c>
      <c r="B30" s="6">
        <f>COUNTIF(B7:B21:E7:E21,"LV")</f>
        <v>0</v>
      </c>
      <c r="C30" s="6">
        <f t="shared" si="0"/>
        <v>0</v>
      </c>
      <c r="D30" s="6">
        <f t="shared" si="1"/>
        <v>0</v>
      </c>
      <c r="E30" s="7">
        <f t="shared" si="2"/>
        <v>0</v>
      </c>
    </row>
    <row r="31" spans="1:5" ht="18" customHeight="1" thickBot="1">
      <c r="A31" s="10" t="s">
        <v>51</v>
      </c>
      <c r="B31" s="11">
        <f>SUM(B24:B30)</f>
        <v>30</v>
      </c>
      <c r="C31" s="11">
        <f>SUM(C24:C30)</f>
        <v>120</v>
      </c>
      <c r="D31" s="11">
        <f>SUM(D24:D30)</f>
        <v>240</v>
      </c>
      <c r="E31" s="12">
        <f>SUM(E24:E30)</f>
        <v>30</v>
      </c>
    </row>
    <row r="32" ht="19.5" customHeight="1"/>
    <row r="33" ht="19.5" customHeight="1"/>
    <row r="34" ht="19.5" customHeight="1"/>
    <row r="35" ht="19.5" customHeight="1"/>
  </sheetData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5" width="11.7109375" style="0" customWidth="1"/>
  </cols>
  <sheetData>
    <row r="1" spans="1:5" s="26" customFormat="1" ht="19.5" customHeight="1">
      <c r="A1" s="32" t="s">
        <v>55</v>
      </c>
      <c r="B1" s="32"/>
      <c r="C1" s="32"/>
      <c r="D1" s="32"/>
      <c r="E1" s="32"/>
    </row>
    <row r="2" spans="1:5" ht="30" customHeight="1" thickBot="1">
      <c r="A2" s="31" t="s">
        <v>49</v>
      </c>
      <c r="B2" s="31"/>
      <c r="C2" s="31"/>
      <c r="D2" s="31"/>
      <c r="E2" s="31"/>
    </row>
    <row r="3" spans="1:5" ht="18" customHeight="1">
      <c r="A3" s="22" t="s">
        <v>12</v>
      </c>
      <c r="B3" s="4"/>
      <c r="C3" s="4"/>
      <c r="D3" s="4"/>
      <c r="E3" s="25">
        <v>4</v>
      </c>
    </row>
    <row r="4" spans="1:5" ht="18" customHeight="1" thickBot="1">
      <c r="A4" s="23" t="s">
        <v>53</v>
      </c>
      <c r="B4" s="24"/>
      <c r="C4" s="24"/>
      <c r="D4" s="24"/>
      <c r="E4" s="9">
        <v>1</v>
      </c>
    </row>
    <row r="5" ht="18" customHeight="1" thickBot="1"/>
    <row r="6" spans="1:5" s="2" customFormat="1" ht="18" customHeight="1" thickBot="1">
      <c r="A6" s="15" t="s">
        <v>14</v>
      </c>
      <c r="B6" s="18" t="s">
        <v>5</v>
      </c>
      <c r="C6" s="1"/>
      <c r="D6" s="15" t="s">
        <v>14</v>
      </c>
      <c r="E6" s="18" t="s">
        <v>5</v>
      </c>
    </row>
    <row r="7" spans="1:5" s="3" customFormat="1" ht="18" customHeight="1">
      <c r="A7" s="5" t="s">
        <v>15</v>
      </c>
      <c r="B7" s="7" t="s">
        <v>50</v>
      </c>
      <c r="D7" s="5" t="s">
        <v>16</v>
      </c>
      <c r="E7" s="7" t="s">
        <v>50</v>
      </c>
    </row>
    <row r="8" spans="1:5" ht="18" customHeight="1">
      <c r="A8" s="5" t="s">
        <v>17</v>
      </c>
      <c r="B8" s="7" t="s">
        <v>50</v>
      </c>
      <c r="D8" s="5" t="s">
        <v>31</v>
      </c>
      <c r="E8" s="7" t="s">
        <v>50</v>
      </c>
    </row>
    <row r="9" spans="1:5" ht="18" customHeight="1">
      <c r="A9" s="5" t="s">
        <v>18</v>
      </c>
      <c r="B9" s="7" t="s">
        <v>10</v>
      </c>
      <c r="D9" s="5" t="s">
        <v>32</v>
      </c>
      <c r="E9" s="7" t="s">
        <v>10</v>
      </c>
    </row>
    <row r="10" spans="1:5" ht="18" customHeight="1">
      <c r="A10" s="5" t="s">
        <v>19</v>
      </c>
      <c r="B10" s="7" t="s">
        <v>10</v>
      </c>
      <c r="D10" s="5" t="s">
        <v>33</v>
      </c>
      <c r="E10" s="7" t="s">
        <v>10</v>
      </c>
    </row>
    <row r="11" spans="1:5" ht="18" customHeight="1">
      <c r="A11" s="5" t="s">
        <v>20</v>
      </c>
      <c r="B11" s="7" t="s">
        <v>10</v>
      </c>
      <c r="D11" s="5" t="s">
        <v>34</v>
      </c>
      <c r="E11" s="7" t="s">
        <v>10</v>
      </c>
    </row>
    <row r="12" spans="1:5" ht="18" customHeight="1">
      <c r="A12" s="5" t="s">
        <v>21</v>
      </c>
      <c r="B12" s="7" t="s">
        <v>9</v>
      </c>
      <c r="D12" s="5" t="s">
        <v>35</v>
      </c>
      <c r="E12" s="7" t="s">
        <v>9</v>
      </c>
    </row>
    <row r="13" spans="1:5" ht="18" customHeight="1">
      <c r="A13" s="5" t="s">
        <v>22</v>
      </c>
      <c r="B13" s="7" t="s">
        <v>9</v>
      </c>
      <c r="D13" s="5" t="s">
        <v>36</v>
      </c>
      <c r="E13" s="7" t="s">
        <v>9</v>
      </c>
    </row>
    <row r="14" spans="1:5" ht="18" customHeight="1">
      <c r="A14" s="5" t="s">
        <v>23</v>
      </c>
      <c r="B14" s="7" t="s">
        <v>8</v>
      </c>
      <c r="D14" s="5" t="s">
        <v>37</v>
      </c>
      <c r="E14" s="7" t="s">
        <v>8</v>
      </c>
    </row>
    <row r="15" spans="1:5" ht="18" customHeight="1">
      <c r="A15" s="5" t="s">
        <v>24</v>
      </c>
      <c r="B15" s="7" t="s">
        <v>8</v>
      </c>
      <c r="D15" s="5" t="s">
        <v>38</v>
      </c>
      <c r="E15" s="7" t="s">
        <v>8</v>
      </c>
    </row>
    <row r="16" spans="1:5" ht="18" customHeight="1">
      <c r="A16" s="5" t="s">
        <v>25</v>
      </c>
      <c r="B16" s="7" t="s">
        <v>8</v>
      </c>
      <c r="D16" s="5" t="s">
        <v>39</v>
      </c>
      <c r="E16" s="7" t="s">
        <v>8</v>
      </c>
    </row>
    <row r="17" spans="1:5" ht="18" customHeight="1">
      <c r="A17" s="5" t="s">
        <v>26</v>
      </c>
      <c r="B17" s="7" t="s">
        <v>8</v>
      </c>
      <c r="D17" s="5" t="s">
        <v>40</v>
      </c>
      <c r="E17" s="7" t="s">
        <v>8</v>
      </c>
    </row>
    <row r="18" spans="1:5" ht="18" customHeight="1">
      <c r="A18" s="5" t="s">
        <v>27</v>
      </c>
      <c r="B18" s="7" t="s">
        <v>6</v>
      </c>
      <c r="D18" s="5" t="s">
        <v>41</v>
      </c>
      <c r="E18" s="7" t="s">
        <v>6</v>
      </c>
    </row>
    <row r="19" spans="1:5" ht="18" customHeight="1">
      <c r="A19" s="5" t="s">
        <v>28</v>
      </c>
      <c r="B19" s="7" t="s">
        <v>6</v>
      </c>
      <c r="D19" s="5" t="s">
        <v>42</v>
      </c>
      <c r="E19" s="7" t="s">
        <v>6</v>
      </c>
    </row>
    <row r="20" spans="1:5" ht="18" customHeight="1">
      <c r="A20" s="5" t="s">
        <v>29</v>
      </c>
      <c r="B20" s="7" t="s">
        <v>7</v>
      </c>
      <c r="D20" s="5" t="s">
        <v>43</v>
      </c>
      <c r="E20" s="7" t="s">
        <v>7</v>
      </c>
    </row>
    <row r="21" spans="1:5" ht="18" customHeight="1" thickBot="1">
      <c r="A21" s="8" t="s">
        <v>30</v>
      </c>
      <c r="B21" s="9" t="s">
        <v>7</v>
      </c>
      <c r="D21" s="8" t="s">
        <v>44</v>
      </c>
      <c r="E21" s="9" t="s">
        <v>7</v>
      </c>
    </row>
    <row r="22" ht="18" customHeight="1" thickBot="1"/>
    <row r="23" spans="1:5" ht="34.5" customHeight="1" thickBot="1">
      <c r="A23" s="19" t="s">
        <v>5</v>
      </c>
      <c r="B23" s="20" t="s">
        <v>45</v>
      </c>
      <c r="C23" s="20" t="s">
        <v>46</v>
      </c>
      <c r="D23" s="20" t="s">
        <v>47</v>
      </c>
      <c r="E23" s="21" t="s">
        <v>54</v>
      </c>
    </row>
    <row r="24" spans="1:5" ht="18" customHeight="1">
      <c r="A24" s="5" t="s">
        <v>6</v>
      </c>
      <c r="B24" s="6">
        <f>COUNTIF(B7:B21:E7:E21,"T47")</f>
        <v>4</v>
      </c>
      <c r="C24" s="6">
        <f aca="true" t="shared" si="0" ref="C24:C30">B24*$E$3</f>
        <v>16</v>
      </c>
      <c r="D24" s="6">
        <f aca="true" t="shared" si="1" ref="D24:D30">C24*2</f>
        <v>32</v>
      </c>
      <c r="E24" s="7">
        <f>$E$4*B24</f>
        <v>4</v>
      </c>
    </row>
    <row r="25" spans="1:5" ht="18" customHeight="1">
      <c r="A25" s="5" t="s">
        <v>7</v>
      </c>
      <c r="B25" s="6">
        <f>COUNTIF(B7:B21:E7:E21,"T48")</f>
        <v>4</v>
      </c>
      <c r="C25" s="6">
        <f t="shared" si="0"/>
        <v>16</v>
      </c>
      <c r="D25" s="6">
        <f t="shared" si="1"/>
        <v>32</v>
      </c>
      <c r="E25" s="7">
        <f aca="true" t="shared" si="2" ref="E25:E30">$E$4*B25</f>
        <v>4</v>
      </c>
    </row>
    <row r="26" spans="1:5" ht="18" customHeight="1">
      <c r="A26" s="5" t="s">
        <v>8</v>
      </c>
      <c r="B26" s="6">
        <f>COUNTIF(B7:B21:E7:E21,"T49")</f>
        <v>8</v>
      </c>
      <c r="C26" s="6">
        <f t="shared" si="0"/>
        <v>32</v>
      </c>
      <c r="D26" s="6">
        <f t="shared" si="1"/>
        <v>64</v>
      </c>
      <c r="E26" s="7">
        <f t="shared" si="2"/>
        <v>8</v>
      </c>
    </row>
    <row r="27" spans="1:5" ht="18" customHeight="1">
      <c r="A27" s="5" t="s">
        <v>9</v>
      </c>
      <c r="B27" s="6">
        <f>COUNTIF(B7:B21:E7:E21,"T50")</f>
        <v>4</v>
      </c>
      <c r="C27" s="6">
        <f t="shared" si="0"/>
        <v>16</v>
      </c>
      <c r="D27" s="6">
        <f t="shared" si="1"/>
        <v>32</v>
      </c>
      <c r="E27" s="7">
        <f t="shared" si="2"/>
        <v>4</v>
      </c>
    </row>
    <row r="28" spans="1:5" ht="18" customHeight="1">
      <c r="A28" s="5" t="s">
        <v>10</v>
      </c>
      <c r="B28" s="6">
        <v>6</v>
      </c>
      <c r="C28" s="6">
        <f t="shared" si="0"/>
        <v>24</v>
      </c>
      <c r="D28" s="6">
        <f t="shared" si="1"/>
        <v>48</v>
      </c>
      <c r="E28" s="7">
        <f t="shared" si="2"/>
        <v>6</v>
      </c>
    </row>
    <row r="29" spans="1:5" ht="18" customHeight="1">
      <c r="A29" s="5" t="s">
        <v>11</v>
      </c>
      <c r="B29" s="6">
        <f>COUNTIF(B7:B21:E7:E21,"T52")</f>
        <v>0</v>
      </c>
      <c r="C29" s="6">
        <f t="shared" si="0"/>
        <v>0</v>
      </c>
      <c r="D29" s="6">
        <f t="shared" si="1"/>
        <v>0</v>
      </c>
      <c r="E29" s="7">
        <f t="shared" si="2"/>
        <v>0</v>
      </c>
    </row>
    <row r="30" spans="1:5" ht="18" customHeight="1" thickBot="1">
      <c r="A30" s="5" t="s">
        <v>50</v>
      </c>
      <c r="B30" s="6">
        <v>4</v>
      </c>
      <c r="C30" s="6">
        <f t="shared" si="0"/>
        <v>16</v>
      </c>
      <c r="D30" s="6">
        <f t="shared" si="1"/>
        <v>32</v>
      </c>
      <c r="E30" s="7">
        <f t="shared" si="2"/>
        <v>4</v>
      </c>
    </row>
    <row r="31" spans="1:5" ht="18" customHeight="1" thickBot="1">
      <c r="A31" s="10" t="s">
        <v>51</v>
      </c>
      <c r="B31" s="11">
        <f>SUM(B24:B30)</f>
        <v>30</v>
      </c>
      <c r="C31" s="11">
        <f>SUM(C24:C30)</f>
        <v>120</v>
      </c>
      <c r="D31" s="11">
        <f>SUM(D24:D30)</f>
        <v>240</v>
      </c>
      <c r="E31" s="12">
        <f>SUM(E24:E30)</f>
        <v>30</v>
      </c>
    </row>
    <row r="32" ht="19.5" customHeight="1"/>
    <row r="33" ht="19.5" customHeight="1"/>
    <row r="34" ht="19.5" customHeight="1"/>
    <row r="35" ht="19.5" customHeight="1"/>
  </sheetData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5" width="11.7109375" style="0" customWidth="1"/>
  </cols>
  <sheetData>
    <row r="1" spans="1:5" s="26" customFormat="1" ht="19.5" customHeight="1">
      <c r="A1" s="32" t="s">
        <v>55</v>
      </c>
      <c r="B1" s="32"/>
      <c r="C1" s="32"/>
      <c r="D1" s="32"/>
      <c r="E1" s="32"/>
    </row>
    <row r="2" spans="1:5" ht="30" customHeight="1" thickBot="1">
      <c r="A2" s="31" t="s">
        <v>52</v>
      </c>
      <c r="B2" s="31"/>
      <c r="C2" s="31"/>
      <c r="D2" s="31"/>
      <c r="E2" s="31"/>
    </row>
    <row r="3" spans="1:5" ht="18" customHeight="1">
      <c r="A3" s="22" t="s">
        <v>12</v>
      </c>
      <c r="B3" s="4"/>
      <c r="C3" s="4"/>
      <c r="D3" s="4"/>
      <c r="E3" s="25">
        <v>1</v>
      </c>
    </row>
    <row r="4" spans="1:5" ht="18" customHeight="1" thickBot="1">
      <c r="A4" s="23" t="s">
        <v>53</v>
      </c>
      <c r="B4" s="24"/>
      <c r="C4" s="24"/>
      <c r="D4" s="24"/>
      <c r="E4" s="9">
        <v>0</v>
      </c>
    </row>
    <row r="5" ht="18" customHeight="1" thickBot="1"/>
    <row r="6" spans="1:5" s="2" customFormat="1" ht="18" customHeight="1" thickBot="1">
      <c r="A6" s="15" t="s">
        <v>14</v>
      </c>
      <c r="B6" s="18" t="s">
        <v>5</v>
      </c>
      <c r="C6" s="1"/>
      <c r="D6" s="15" t="s">
        <v>14</v>
      </c>
      <c r="E6" s="18" t="s">
        <v>5</v>
      </c>
    </row>
    <row r="7" spans="1:5" s="3" customFormat="1" ht="18" customHeight="1">
      <c r="A7" s="5" t="s">
        <v>15</v>
      </c>
      <c r="B7" s="7" t="s">
        <v>11</v>
      </c>
      <c r="D7" s="5" t="s">
        <v>16</v>
      </c>
      <c r="E7" s="7" t="s">
        <v>11</v>
      </c>
    </row>
    <row r="8" spans="1:5" ht="18" customHeight="1">
      <c r="A8" s="5" t="s">
        <v>17</v>
      </c>
      <c r="B8" s="7" t="s">
        <v>11</v>
      </c>
      <c r="D8" s="5" t="s">
        <v>31</v>
      </c>
      <c r="E8" s="7" t="s">
        <v>11</v>
      </c>
    </row>
    <row r="9" spans="1:5" ht="18" customHeight="1">
      <c r="A9" s="5" t="s">
        <v>18</v>
      </c>
      <c r="B9" s="7" t="s">
        <v>11</v>
      </c>
      <c r="D9" s="5" t="s">
        <v>32</v>
      </c>
      <c r="E9" s="7" t="s">
        <v>11</v>
      </c>
    </row>
    <row r="10" spans="1:5" ht="18" customHeight="1">
      <c r="A10" s="5" t="s">
        <v>19</v>
      </c>
      <c r="B10" s="7" t="s">
        <v>11</v>
      </c>
      <c r="D10" s="5" t="s">
        <v>33</v>
      </c>
      <c r="E10" s="7" t="s">
        <v>11</v>
      </c>
    </row>
    <row r="11" spans="1:5" ht="18" customHeight="1">
      <c r="A11" s="5" t="s">
        <v>20</v>
      </c>
      <c r="B11" s="7" t="s">
        <v>11</v>
      </c>
      <c r="D11" s="5" t="s">
        <v>34</v>
      </c>
      <c r="E11" s="7" t="s">
        <v>11</v>
      </c>
    </row>
    <row r="12" spans="1:5" ht="18" customHeight="1">
      <c r="A12" s="5" t="s">
        <v>21</v>
      </c>
      <c r="B12" s="7" t="s">
        <v>11</v>
      </c>
      <c r="D12" s="5" t="s">
        <v>35</v>
      </c>
      <c r="E12" s="7" t="s">
        <v>11</v>
      </c>
    </row>
    <row r="13" spans="1:5" ht="18" customHeight="1">
      <c r="A13" s="5" t="s">
        <v>22</v>
      </c>
      <c r="B13" s="7" t="s">
        <v>11</v>
      </c>
      <c r="D13" s="5" t="s">
        <v>36</v>
      </c>
      <c r="E13" s="7" t="s">
        <v>11</v>
      </c>
    </row>
    <row r="14" spans="1:5" ht="18" customHeight="1">
      <c r="A14" s="5" t="s">
        <v>23</v>
      </c>
      <c r="B14" s="7" t="s">
        <v>11</v>
      </c>
      <c r="D14" s="5" t="s">
        <v>37</v>
      </c>
      <c r="E14" s="7" t="s">
        <v>11</v>
      </c>
    </row>
    <row r="15" spans="1:5" ht="18" customHeight="1">
      <c r="A15" s="5" t="s">
        <v>24</v>
      </c>
      <c r="B15" s="7" t="s">
        <v>11</v>
      </c>
      <c r="D15" s="5" t="s">
        <v>38</v>
      </c>
      <c r="E15" s="7" t="s">
        <v>11</v>
      </c>
    </row>
    <row r="16" spans="1:5" ht="18" customHeight="1">
      <c r="A16" s="5" t="s">
        <v>25</v>
      </c>
      <c r="B16" s="7" t="s">
        <v>11</v>
      </c>
      <c r="D16" s="5" t="s">
        <v>39</v>
      </c>
      <c r="E16" s="7" t="s">
        <v>11</v>
      </c>
    </row>
    <row r="17" spans="1:5" ht="18" customHeight="1">
      <c r="A17" s="5" t="s">
        <v>26</v>
      </c>
      <c r="B17" s="7" t="s">
        <v>11</v>
      </c>
      <c r="D17" s="5" t="s">
        <v>40</v>
      </c>
      <c r="E17" s="7" t="s">
        <v>11</v>
      </c>
    </row>
    <row r="18" spans="1:5" ht="18" customHeight="1">
      <c r="A18" s="5" t="s">
        <v>27</v>
      </c>
      <c r="B18" s="7" t="s">
        <v>11</v>
      </c>
      <c r="D18" s="5" t="s">
        <v>41</v>
      </c>
      <c r="E18" s="7" t="s">
        <v>11</v>
      </c>
    </row>
    <row r="19" spans="1:5" ht="18" customHeight="1">
      <c r="A19" s="5" t="s">
        <v>28</v>
      </c>
      <c r="B19" s="7" t="s">
        <v>11</v>
      </c>
      <c r="D19" s="5" t="s">
        <v>42</v>
      </c>
      <c r="E19" s="7" t="s">
        <v>11</v>
      </c>
    </row>
    <row r="20" spans="1:5" ht="18" customHeight="1">
      <c r="A20" s="5" t="s">
        <v>29</v>
      </c>
      <c r="B20" s="7" t="s">
        <v>11</v>
      </c>
      <c r="D20" s="5" t="s">
        <v>43</v>
      </c>
      <c r="E20" s="7" t="s">
        <v>11</v>
      </c>
    </row>
    <row r="21" spans="1:5" ht="18" customHeight="1" thickBot="1">
      <c r="A21" s="8" t="s">
        <v>30</v>
      </c>
      <c r="B21" s="9" t="s">
        <v>11</v>
      </c>
      <c r="D21" s="8" t="s">
        <v>44</v>
      </c>
      <c r="E21" s="9" t="s">
        <v>11</v>
      </c>
    </row>
    <row r="22" ht="18" customHeight="1" thickBot="1"/>
    <row r="23" spans="1:5" ht="34.5" customHeight="1" thickBot="1">
      <c r="A23" s="19" t="s">
        <v>5</v>
      </c>
      <c r="B23" s="20" t="s">
        <v>45</v>
      </c>
      <c r="C23" s="20" t="s">
        <v>46</v>
      </c>
      <c r="D23" s="20" t="s">
        <v>47</v>
      </c>
      <c r="E23" s="21" t="s">
        <v>54</v>
      </c>
    </row>
    <row r="24" spans="1:5" ht="18" customHeight="1">
      <c r="A24" s="5" t="s">
        <v>6</v>
      </c>
      <c r="B24" s="6">
        <f>COUNTIF(B7:B21:E7:E21,"T47")</f>
        <v>0</v>
      </c>
      <c r="C24" s="6">
        <f aca="true" t="shared" si="0" ref="C24:C30">B24*$E$3</f>
        <v>0</v>
      </c>
      <c r="D24" s="6">
        <f aca="true" t="shared" si="1" ref="D24:D30">C24*2</f>
        <v>0</v>
      </c>
      <c r="E24" s="7">
        <f>$E$4*B24</f>
        <v>0</v>
      </c>
    </row>
    <row r="25" spans="1:5" ht="18" customHeight="1">
      <c r="A25" s="5" t="s">
        <v>7</v>
      </c>
      <c r="B25" s="6">
        <f>COUNTIF(B7:B21:E7:E21,"T48")</f>
        <v>0</v>
      </c>
      <c r="C25" s="6">
        <f t="shared" si="0"/>
        <v>0</v>
      </c>
      <c r="D25" s="6">
        <f t="shared" si="1"/>
        <v>0</v>
      </c>
      <c r="E25" s="7">
        <f aca="true" t="shared" si="2" ref="E25:E30">$E$4*B25</f>
        <v>0</v>
      </c>
    </row>
    <row r="26" spans="1:5" ht="18" customHeight="1">
      <c r="A26" s="5" t="s">
        <v>8</v>
      </c>
      <c r="B26" s="6">
        <f>COUNTIF(B7:B21:E7:E21,"T49")</f>
        <v>0</v>
      </c>
      <c r="C26" s="6">
        <f t="shared" si="0"/>
        <v>0</v>
      </c>
      <c r="D26" s="6">
        <f t="shared" si="1"/>
        <v>0</v>
      </c>
      <c r="E26" s="7">
        <f t="shared" si="2"/>
        <v>0</v>
      </c>
    </row>
    <row r="27" spans="1:5" ht="18" customHeight="1">
      <c r="A27" s="5" t="s">
        <v>9</v>
      </c>
      <c r="B27" s="6">
        <f>COUNTIF(B7:B21:E7:E21,"T50")</f>
        <v>0</v>
      </c>
      <c r="C27" s="6">
        <f t="shared" si="0"/>
        <v>0</v>
      </c>
      <c r="D27" s="6">
        <f t="shared" si="1"/>
        <v>0</v>
      </c>
      <c r="E27" s="7">
        <f t="shared" si="2"/>
        <v>0</v>
      </c>
    </row>
    <row r="28" spans="1:5" ht="18" customHeight="1">
      <c r="A28" s="5" t="s">
        <v>10</v>
      </c>
      <c r="B28" s="6">
        <f>COUNTIF(B7:B21:E7:E21,"T51")</f>
        <v>0</v>
      </c>
      <c r="C28" s="6">
        <f t="shared" si="0"/>
        <v>0</v>
      </c>
      <c r="D28" s="6">
        <f t="shared" si="1"/>
        <v>0</v>
      </c>
      <c r="E28" s="7">
        <f t="shared" si="2"/>
        <v>0</v>
      </c>
    </row>
    <row r="29" spans="1:5" ht="18" customHeight="1">
      <c r="A29" s="5" t="s">
        <v>11</v>
      </c>
      <c r="B29" s="6">
        <f>COUNTIF(B7:B21:E7:E21,"T52")</f>
        <v>30</v>
      </c>
      <c r="C29" s="6">
        <f t="shared" si="0"/>
        <v>30</v>
      </c>
      <c r="D29" s="6">
        <f t="shared" si="1"/>
        <v>60</v>
      </c>
      <c r="E29" s="7">
        <f t="shared" si="2"/>
        <v>0</v>
      </c>
    </row>
    <row r="30" spans="1:5" ht="18" customHeight="1" thickBot="1">
      <c r="A30" s="5" t="s">
        <v>50</v>
      </c>
      <c r="B30" s="6">
        <f>COUNTIF(B7:B21:E7:E21,"LV")</f>
        <v>0</v>
      </c>
      <c r="C30" s="6">
        <f t="shared" si="0"/>
        <v>0</v>
      </c>
      <c r="D30" s="6">
        <f t="shared" si="1"/>
        <v>0</v>
      </c>
      <c r="E30" s="7">
        <f t="shared" si="2"/>
        <v>0</v>
      </c>
    </row>
    <row r="31" spans="1:5" ht="18" customHeight="1" thickBot="1">
      <c r="A31" s="10" t="s">
        <v>51</v>
      </c>
      <c r="B31" s="11">
        <f>SUM(B24:B30)</f>
        <v>30</v>
      </c>
      <c r="C31" s="11">
        <f>SUM(C24:C30)</f>
        <v>30</v>
      </c>
      <c r="D31" s="11">
        <f>SUM(D24:D30)</f>
        <v>60</v>
      </c>
      <c r="E31" s="12">
        <f>SUM(E24:E30)</f>
        <v>0</v>
      </c>
    </row>
    <row r="32" ht="19.5" customHeight="1"/>
    <row r="33" ht="19.5" customHeight="1"/>
    <row r="34" ht="19.5" customHeight="1"/>
    <row r="35" ht="19.5" customHeight="1"/>
  </sheetData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5" sqref="D5"/>
    </sheetView>
  </sheetViews>
  <sheetFormatPr defaultColWidth="9.140625" defaultRowHeight="12.75"/>
  <cols>
    <col min="1" max="5" width="11.7109375" style="0" customWidth="1"/>
  </cols>
  <sheetData>
    <row r="1" spans="1:5" ht="27" customHeight="1" thickBot="1">
      <c r="A1" s="33" t="s">
        <v>0</v>
      </c>
      <c r="B1" s="34"/>
      <c r="C1" s="34"/>
      <c r="D1" s="34"/>
      <c r="E1" s="35"/>
    </row>
    <row r="2" spans="1:6" s="2" customFormat="1" ht="45.75" customHeight="1" thickBot="1">
      <c r="A2" s="15" t="s">
        <v>5</v>
      </c>
      <c r="B2" s="16" t="s">
        <v>1</v>
      </c>
      <c r="C2" s="16" t="s">
        <v>2</v>
      </c>
      <c r="D2" s="16" t="s">
        <v>3</v>
      </c>
      <c r="E2" s="17" t="s">
        <v>4</v>
      </c>
      <c r="F2" s="1"/>
    </row>
    <row r="3" spans="1:5" ht="18" customHeight="1">
      <c r="A3" s="5" t="s">
        <v>6</v>
      </c>
      <c r="B3" s="6">
        <f>'EC Standard'!D24+'EC Special'!D24+'EC HEC'!D24+'EC FCAL'!D24</f>
        <v>704</v>
      </c>
      <c r="C3" s="6">
        <f>'EC Standard'!E24+'EC Special'!E24+'EC HEC'!E24+'EC FCAL'!E24</f>
        <v>70</v>
      </c>
      <c r="D3" s="6">
        <v>33</v>
      </c>
      <c r="E3" s="13">
        <f>SUM(B3:D3)</f>
        <v>807</v>
      </c>
    </row>
    <row r="4" spans="1:5" ht="18" customHeight="1">
      <c r="A4" s="5" t="s">
        <v>7</v>
      </c>
      <c r="B4" s="6">
        <f>'EC Standard'!D25+'EC Special'!D25+'EC HEC'!D25+'EC FCAL'!D25</f>
        <v>560</v>
      </c>
      <c r="C4" s="6">
        <f>'EC Standard'!E25+'EC Special'!E25+'EC HEC'!E25+'EC FCAL'!E25</f>
        <v>58</v>
      </c>
      <c r="D4" s="6">
        <v>24</v>
      </c>
      <c r="E4" s="13">
        <f aca="true" t="shared" si="0" ref="E4:E9">SUM(B4:D4)</f>
        <v>642</v>
      </c>
    </row>
    <row r="5" spans="1:5" ht="18" customHeight="1">
      <c r="A5" s="5" t="s">
        <v>8</v>
      </c>
      <c r="B5" s="6">
        <f>'EC Standard'!D26+'EC Special'!D26+'EC HEC'!D26+'EC FCAL'!D26</f>
        <v>64</v>
      </c>
      <c r="C5" s="6">
        <f>'EC Standard'!E26+'EC Special'!E26+'EC HEC'!E26+'EC FCAL'!E26</f>
        <v>8</v>
      </c>
      <c r="D5" s="6">
        <v>3</v>
      </c>
      <c r="E5" s="13">
        <f t="shared" si="0"/>
        <v>75</v>
      </c>
    </row>
    <row r="6" spans="1:5" ht="18" customHeight="1">
      <c r="A6" s="5" t="s">
        <v>9</v>
      </c>
      <c r="B6" s="6">
        <f>'EC Standard'!D27+'EC Special'!D27+'EC HEC'!D27+'EC FCAL'!D27</f>
        <v>32</v>
      </c>
      <c r="C6" s="6">
        <f>'EC Standard'!E27+'EC Special'!E27+'EC HEC'!E27+'EC FCAL'!E27</f>
        <v>4</v>
      </c>
      <c r="D6" s="6">
        <v>3</v>
      </c>
      <c r="E6" s="13">
        <f t="shared" si="0"/>
        <v>39</v>
      </c>
    </row>
    <row r="7" spans="1:5" ht="18" customHeight="1">
      <c r="A7" s="5" t="s">
        <v>10</v>
      </c>
      <c r="B7" s="6">
        <f>'EC Standard'!D28+'EC Special'!D28+'EC HEC'!D28+'EC FCAL'!D28</f>
        <v>48</v>
      </c>
      <c r="C7" s="6">
        <f>'EC Standard'!E28+'EC Special'!E28+'EC HEC'!E28+'EC FCAL'!E28</f>
        <v>6</v>
      </c>
      <c r="D7" s="6">
        <v>5</v>
      </c>
      <c r="E7" s="13">
        <f t="shared" si="0"/>
        <v>59</v>
      </c>
    </row>
    <row r="8" spans="1:5" ht="18" customHeight="1">
      <c r="A8" s="5" t="s">
        <v>11</v>
      </c>
      <c r="B8" s="6">
        <f>'EC Standard'!D29+'EC Special'!D29+'EC HEC'!D29+'EC FCAL'!D29</f>
        <v>60</v>
      </c>
      <c r="C8" s="6">
        <f>'EC Standard'!E29+'EC Special'!E29+'EC HEC'!E29+'EC FCAL'!E29</f>
        <v>0</v>
      </c>
      <c r="D8" s="6">
        <v>3</v>
      </c>
      <c r="E8" s="13">
        <f t="shared" si="0"/>
        <v>63</v>
      </c>
    </row>
    <row r="9" spans="1:5" ht="18" customHeight="1" thickBot="1">
      <c r="A9" s="5" t="s">
        <v>50</v>
      </c>
      <c r="B9" s="6">
        <f>'EC Standard'!D30+'EC Special'!D30+'EC HEC'!D30+'EC FCAL'!D30</f>
        <v>32</v>
      </c>
      <c r="C9" s="6">
        <f>'EC Standard'!E30+'EC Special'!E30+'EC HEC'!E30+'EC FCAL'!E30</f>
        <v>4</v>
      </c>
      <c r="D9" s="6">
        <v>4</v>
      </c>
      <c r="E9" s="13">
        <f t="shared" si="0"/>
        <v>40</v>
      </c>
    </row>
    <row r="10" spans="1:5" ht="18" customHeight="1" thickBot="1">
      <c r="A10" s="10" t="s">
        <v>51</v>
      </c>
      <c r="B10" s="11">
        <f>SUM(B3:B9)</f>
        <v>1500</v>
      </c>
      <c r="C10" s="11">
        <f>SUM(C3:C9)</f>
        <v>150</v>
      </c>
      <c r="D10" s="11">
        <f>SUM(D3:D9)</f>
        <v>75</v>
      </c>
      <c r="E10" s="14">
        <f>SUM(E3:E9)</f>
        <v>1725</v>
      </c>
    </row>
    <row r="11" ht="18" customHeight="1" thickBot="1"/>
    <row r="12" spans="1:5" ht="27" customHeight="1" thickBot="1">
      <c r="A12" s="33" t="s">
        <v>66</v>
      </c>
      <c r="B12" s="34"/>
      <c r="C12" s="34"/>
      <c r="D12" s="34"/>
      <c r="E12" s="35"/>
    </row>
    <row r="13" spans="1:5" ht="45" customHeight="1" thickBot="1">
      <c r="A13" s="15" t="s">
        <v>5</v>
      </c>
      <c r="B13" s="16" t="s">
        <v>1</v>
      </c>
      <c r="C13" s="16" t="s">
        <v>2</v>
      </c>
      <c r="D13" s="16" t="s">
        <v>3</v>
      </c>
      <c r="E13" s="17" t="s">
        <v>4</v>
      </c>
    </row>
    <row r="14" spans="1:5" ht="18" customHeight="1">
      <c r="A14" s="5" t="s">
        <v>6</v>
      </c>
      <c r="B14" s="6">
        <f>'EC Standard'!D24+'EC Special'!D24+'EC HEC'!D24+'EC FCAL'!D24</f>
        <v>704</v>
      </c>
      <c r="C14" s="6">
        <f>'EC Standard'!E24+'EC Special'!E24+'EC HEC'!E24+'EC FCAL'!E24</f>
        <v>70</v>
      </c>
      <c r="D14" s="6">
        <v>15</v>
      </c>
      <c r="E14" s="13">
        <f>SUM(B14:D14)</f>
        <v>789</v>
      </c>
    </row>
    <row r="15" spans="1:5" ht="18" customHeight="1">
      <c r="A15" s="5" t="s">
        <v>7</v>
      </c>
      <c r="B15" s="6">
        <f>'EC Standard'!D25+'EC Special'!D25+'EC HEC'!D25+'EC FCAL'!D25</f>
        <v>560</v>
      </c>
      <c r="C15" s="6">
        <f>'EC Standard'!E25+'EC Special'!E25+'EC HEC'!E25+'EC FCAL'!E25</f>
        <v>58</v>
      </c>
      <c r="D15" s="6">
        <v>12</v>
      </c>
      <c r="E15" s="13">
        <f aca="true" t="shared" si="1" ref="E15:E20">SUM(B15:D15)</f>
        <v>630</v>
      </c>
    </row>
    <row r="16" spans="1:5" ht="18" customHeight="1">
      <c r="A16" s="5" t="s">
        <v>8</v>
      </c>
      <c r="B16" s="6">
        <f>'EC Standard'!D26+'EC Special'!D26+'EC HEC'!D26+'EC FCAL'!D26</f>
        <v>64</v>
      </c>
      <c r="C16" s="6">
        <f>'EC Standard'!E26+'EC Special'!E26+'EC HEC'!E26+'EC FCAL'!E26</f>
        <v>8</v>
      </c>
      <c r="D16" s="6">
        <v>3</v>
      </c>
      <c r="E16" s="13">
        <f t="shared" si="1"/>
        <v>75</v>
      </c>
    </row>
    <row r="17" spans="1:5" ht="18" customHeight="1">
      <c r="A17" s="5" t="s">
        <v>9</v>
      </c>
      <c r="B17" s="6">
        <f>'EC Standard'!D27+'EC Special'!D27+'EC HEC'!D27+'EC FCAL'!D27</f>
        <v>32</v>
      </c>
      <c r="C17" s="6">
        <f>'EC Standard'!E27+'EC Special'!E27+'EC HEC'!E27+'EC FCAL'!E27</f>
        <v>4</v>
      </c>
      <c r="D17" s="6">
        <v>3</v>
      </c>
      <c r="E17" s="13">
        <f t="shared" si="1"/>
        <v>39</v>
      </c>
    </row>
    <row r="18" spans="1:5" ht="18" customHeight="1">
      <c r="A18" s="5" t="s">
        <v>10</v>
      </c>
      <c r="B18" s="6">
        <v>32</v>
      </c>
      <c r="C18" s="6">
        <v>4</v>
      </c>
      <c r="D18" s="6">
        <v>3</v>
      </c>
      <c r="E18" s="13">
        <f t="shared" si="1"/>
        <v>39</v>
      </c>
    </row>
    <row r="19" spans="1:5" ht="18" customHeight="1">
      <c r="A19" s="5" t="s">
        <v>11</v>
      </c>
      <c r="B19" s="6">
        <f>'EC Standard'!D29+'EC Special'!D29+'EC HEC'!D29+'EC FCAL'!D29</f>
        <v>60</v>
      </c>
      <c r="C19" s="6">
        <f>'EC Standard'!E29+'EC Special'!E29+'EC HEC'!E29+'EC FCAL'!E29</f>
        <v>0</v>
      </c>
      <c r="D19" s="6">
        <v>3</v>
      </c>
      <c r="E19" s="13">
        <f t="shared" si="1"/>
        <v>63</v>
      </c>
    </row>
    <row r="20" spans="1:5" ht="18" customHeight="1" thickBot="1">
      <c r="A20" s="5" t="s">
        <v>50</v>
      </c>
      <c r="B20" s="6">
        <v>0</v>
      </c>
      <c r="C20" s="6">
        <v>0</v>
      </c>
      <c r="D20" s="6">
        <v>0</v>
      </c>
      <c r="E20" s="13">
        <f t="shared" si="1"/>
        <v>0</v>
      </c>
    </row>
    <row r="21" spans="1:5" ht="18" customHeight="1" thickBot="1">
      <c r="A21" s="10" t="s">
        <v>51</v>
      </c>
      <c r="B21" s="11">
        <f>SUM(B14:B20)</f>
        <v>1452</v>
      </c>
      <c r="C21" s="11">
        <f>SUM(C14:C20)</f>
        <v>144</v>
      </c>
      <c r="D21" s="11">
        <f>SUM(D14:D20)</f>
        <v>39</v>
      </c>
      <c r="E21" s="14">
        <f>SUM(E14:E20)</f>
        <v>1635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2">
    <mergeCell ref="A1:E1"/>
    <mergeCell ref="A12:E1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lefebvre</dc:creator>
  <cp:keywords/>
  <dc:description/>
  <cp:lastModifiedBy>lefebvre</cp:lastModifiedBy>
  <cp:lastPrinted>2001-12-12T00:37:33Z</cp:lastPrinted>
  <dcterms:created xsi:type="dcterms:W3CDTF">1998-12-02T17:43:03Z</dcterms:created>
  <dcterms:modified xsi:type="dcterms:W3CDTF">2001-12-12T00:37:46Z</dcterms:modified>
  <cp:category/>
  <cp:version/>
  <cp:contentType/>
  <cp:contentStatus/>
</cp:coreProperties>
</file>